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firstSheet="2" activeTab="2"/>
  </bookViews>
  <sheets>
    <sheet name="CARATULA CONACYT" sheetId="1" r:id="rId1"/>
    <sheet name=" CARATULA FONDOS ADMON" sheetId="2" r:id="rId2"/>
    <sheet name=" CARATULA FONDOS ADMON " sheetId="3" r:id="rId3"/>
  </sheets>
  <definedNames/>
  <calcPr fullCalcOnLoad="1"/>
</workbook>
</file>

<file path=xl/sharedStrings.xml><?xml version="1.0" encoding="utf-8"?>
<sst xmlns="http://schemas.openxmlformats.org/spreadsheetml/2006/main" count="84" uniqueCount="37">
  <si>
    <t xml:space="preserve"> </t>
  </si>
  <si>
    <t>INFRAESTRUCTURA</t>
  </si>
  <si>
    <t xml:space="preserve">       ESTADO DE PRESUPUESTOS DE PROYECTOS  POR EL PERIODO</t>
  </si>
  <si>
    <t>GASTOS</t>
  </si>
  <si>
    <t>DESCRIPCION</t>
  </si>
  <si>
    <t>SALDOS AL</t>
  </si>
  <si>
    <t>INGRESOS</t>
  </si>
  <si>
    <t>PY. INVESTIGACION</t>
  </si>
  <si>
    <t>TOTAL DE</t>
  </si>
  <si>
    <t>ACUMULADOS</t>
  </si>
  <si>
    <t>SALDO POR</t>
  </si>
  <si>
    <t>EJERCER</t>
  </si>
  <si>
    <t>BCO. BITAL,S.A.</t>
  </si>
  <si>
    <t xml:space="preserve">CONACyT </t>
  </si>
  <si>
    <t>(1)</t>
  </si>
  <si>
    <t>SEP</t>
  </si>
  <si>
    <t>TOTALES</t>
  </si>
  <si>
    <t>OTROS</t>
  </si>
  <si>
    <t xml:space="preserve">                    INSTITUTO NACIONAL DE ASTROFISICA, OPTICA Y ELECTRONICA.</t>
  </si>
  <si>
    <t>TEXAS INSTRUMENTS G.EF.</t>
  </si>
  <si>
    <t>FONDOS EN ADMON.</t>
  </si>
  <si>
    <t>GARFIO I S. V.</t>
  </si>
  <si>
    <t>EFECTIVO /BANCOS</t>
  </si>
  <si>
    <t>CONTADOR DE MOSCAS</t>
  </si>
  <si>
    <t xml:space="preserve">                       ESTADO DE PRESUPUESTOS DE RECURSOS EN ADMINISTRACION  POR EL PERIODO</t>
  </si>
  <si>
    <t>GASTO CORRIENTE</t>
  </si>
  <si>
    <t>(MARINA-CONACyT)</t>
  </si>
  <si>
    <t>FONDOS MIXTOS</t>
  </si>
  <si>
    <t>ACTUALIZACION WESCAM 2003</t>
  </si>
  <si>
    <t>1.- CORRESPONDEN A CANCELACIONES PRESUPUESTALES  DEL SALDO DEL GASTO DE INVERSION, QUE NO COSTIYUYEN UN INGRESO EN EFECTIVO  EN EL DESARROLLO DE LOS PROYECTOS DE INVESTIGACION.</t>
  </si>
  <si>
    <t>NO PAGADOS/SALDOS 2004</t>
  </si>
  <si>
    <t>FONDOS SECTORIALES</t>
  </si>
  <si>
    <t>DE INV. P/EDUC</t>
  </si>
  <si>
    <t>DEL 1o. DE ENERO AL 30 DE DICIEMBRE DE  2005.</t>
  </si>
  <si>
    <t>DEL 1o. DE ENERO AL  30 DE  DICIEMBRE  DE  2005.</t>
  </si>
  <si>
    <t>AL 30 DE DICIEMBRE</t>
  </si>
  <si>
    <t>DEL 1o. DE ENERO AL 30 DE JUNIO DE  2006.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</si>
</sst>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19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8"/>
      <name val="NewsGothic"/>
      <family val="2"/>
    </font>
    <font>
      <b/>
      <sz val="12"/>
      <name val="NewsGothic"/>
      <family val="2"/>
    </font>
    <font>
      <sz val="12"/>
      <name val="NewsGothic"/>
      <family val="2"/>
    </font>
    <font>
      <b/>
      <sz val="8"/>
      <name val="Arial MT"/>
      <family val="2"/>
    </font>
    <font>
      <sz val="8"/>
      <name val="Arial"/>
      <family val="2"/>
    </font>
    <font>
      <sz val="8"/>
      <name val="Century Gothic"/>
      <family val="2"/>
    </font>
    <font>
      <b/>
      <sz val="8"/>
      <name val="NewsGothic"/>
      <family val="0"/>
    </font>
    <font>
      <b/>
      <sz val="10"/>
      <name val="NewsGothic"/>
      <family val="0"/>
    </font>
    <font>
      <sz val="26"/>
      <color indexed="10"/>
      <name val="Arial"/>
      <family val="2"/>
    </font>
    <font>
      <b/>
      <sz val="16"/>
      <name val="NewsGothic"/>
      <family val="0"/>
    </font>
    <font>
      <sz val="14"/>
      <name val="Arial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14"/>
      <name val="Arial"/>
      <family val="2"/>
    </font>
    <font>
      <sz val="10"/>
      <name val="NewsGothic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9" fontId="6" fillId="0" borderId="1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6" fillId="0" borderId="2" xfId="0" applyNumberFormat="1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9" fontId="0" fillId="0" borderId="4" xfId="0" applyNumberFormat="1" applyBorder="1" applyAlignment="1" applyProtection="1">
      <alignment/>
      <protection/>
    </xf>
    <xf numFmtId="0" fontId="12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39" fontId="5" fillId="0" borderId="4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39" fontId="5" fillId="0" borderId="17" xfId="0" applyNumberFormat="1" applyFon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39" fontId="0" fillId="0" borderId="1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15" fontId="11" fillId="2" borderId="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0" fillId="0" borderId="3" xfId="0" applyBorder="1" applyAlignment="1">
      <alignment/>
    </xf>
    <xf numFmtId="39" fontId="0" fillId="0" borderId="3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39" fontId="0" fillId="0" borderId="14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9" fontId="14" fillId="0" borderId="3" xfId="0" applyNumberFormat="1" applyFont="1" applyBorder="1" applyAlignment="1" applyProtection="1">
      <alignment/>
      <protection/>
    </xf>
    <xf numFmtId="39" fontId="15" fillId="0" borderId="4" xfId="0" applyNumberFormat="1" applyFont="1" applyBorder="1" applyAlignment="1" applyProtection="1">
      <alignment/>
      <protection/>
    </xf>
    <xf numFmtId="0" fontId="15" fillId="0" borderId="20" xfId="0" applyFont="1" applyBorder="1" applyAlignment="1">
      <alignment/>
    </xf>
    <xf numFmtId="39" fontId="16" fillId="0" borderId="2" xfId="0" applyNumberFormat="1" applyFont="1" applyBorder="1" applyAlignment="1" applyProtection="1">
      <alignment/>
      <protection/>
    </xf>
    <xf numFmtId="39" fontId="16" fillId="0" borderId="0" xfId="0" applyNumberFormat="1" applyFont="1" applyBorder="1" applyAlignment="1" applyProtection="1">
      <alignment/>
      <protection/>
    </xf>
    <xf numFmtId="39" fontId="15" fillId="0" borderId="3" xfId="0" applyNumberFormat="1" applyFont="1" applyBorder="1" applyAlignment="1" applyProtection="1">
      <alignment/>
      <protection/>
    </xf>
    <xf numFmtId="39" fontId="15" fillId="0" borderId="17" xfId="0" applyNumberFormat="1" applyFont="1" applyBorder="1" applyAlignment="1" applyProtection="1">
      <alignment/>
      <protection/>
    </xf>
    <xf numFmtId="39" fontId="14" fillId="0" borderId="2" xfId="0" applyNumberFormat="1" applyFont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5" fillId="2" borderId="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5" fillId="0" borderId="10" xfId="0" applyFont="1" applyBorder="1" applyAlignment="1">
      <alignment/>
    </xf>
    <xf numFmtId="39" fontId="16" fillId="0" borderId="1" xfId="0" applyNumberFormat="1" applyFont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center"/>
      <protection/>
    </xf>
    <xf numFmtId="0" fontId="15" fillId="2" borderId="22" xfId="0" applyFont="1" applyFill="1" applyBorder="1" applyAlignment="1">
      <alignment/>
    </xf>
    <xf numFmtId="39" fontId="15" fillId="2" borderId="23" xfId="0" applyNumberFormat="1" applyFont="1" applyFill="1" applyBorder="1" applyAlignment="1" applyProtection="1">
      <alignment/>
      <protection/>
    </xf>
    <xf numFmtId="39" fontId="15" fillId="2" borderId="24" xfId="0" applyNumberFormat="1" applyFont="1" applyFill="1" applyBorder="1" applyAlignment="1" applyProtection="1">
      <alignment/>
      <protection/>
    </xf>
    <xf numFmtId="39" fontId="15" fillId="2" borderId="25" xfId="0" applyNumberFormat="1" applyFont="1" applyFill="1" applyBorder="1" applyAlignment="1" applyProtection="1">
      <alignment/>
      <protection/>
    </xf>
    <xf numFmtId="39" fontId="15" fillId="2" borderId="26" xfId="0" applyNumberFormat="1" applyFont="1" applyFill="1" applyBorder="1" applyAlignment="1" applyProtection="1">
      <alignment/>
      <protection/>
    </xf>
    <xf numFmtId="39" fontId="15" fillId="2" borderId="27" xfId="0" applyNumberFormat="1" applyFont="1" applyFill="1" applyBorder="1" applyAlignment="1" applyProtection="1">
      <alignment/>
      <protection/>
    </xf>
    <xf numFmtId="0" fontId="17" fillId="2" borderId="28" xfId="0" applyFont="1" applyFill="1" applyBorder="1" applyAlignment="1">
      <alignment/>
    </xf>
    <xf numFmtId="39" fontId="17" fillId="2" borderId="25" xfId="0" applyNumberFormat="1" applyFont="1" applyFill="1" applyBorder="1" applyAlignment="1" applyProtection="1">
      <alignment/>
      <protection/>
    </xf>
    <xf numFmtId="39" fontId="17" fillId="2" borderId="26" xfId="0" applyNumberFormat="1" applyFont="1" applyFill="1" applyBorder="1" applyAlignment="1" applyProtection="1">
      <alignment/>
      <protection/>
    </xf>
    <xf numFmtId="39" fontId="17" fillId="2" borderId="29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39" fontId="15" fillId="0" borderId="2" xfId="0" applyNumberFormat="1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11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1" fillId="2" borderId="15" xfId="0" applyFont="1" applyFill="1" applyBorder="1" applyAlignment="1">
      <alignment horizontal="center" vertical="center"/>
    </xf>
    <xf numFmtId="39" fontId="16" fillId="0" borderId="3" xfId="0" applyNumberFormat="1" applyFont="1" applyBorder="1" applyAlignment="1" applyProtection="1">
      <alignment/>
      <protection/>
    </xf>
    <xf numFmtId="0" fontId="10" fillId="2" borderId="8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2" borderId="3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39" fontId="17" fillId="2" borderId="24" xfId="0" applyNumberFormat="1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18" fillId="0" borderId="20" xfId="0" applyFont="1" applyBorder="1" applyAlignment="1">
      <alignment/>
    </xf>
    <xf numFmtId="0" fontId="6" fillId="0" borderId="8" xfId="0" applyFont="1" applyBorder="1" applyAlignment="1">
      <alignment/>
    </xf>
    <xf numFmtId="39" fontId="15" fillId="0" borderId="3" xfId="0" applyNumberFormat="1" applyFont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2</xdr:row>
      <xdr:rowOff>142875</xdr:rowOff>
    </xdr:from>
    <xdr:to>
      <xdr:col>2</xdr:col>
      <xdr:colOff>752475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52475"/>
          <a:ext cx="10858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</xdr:row>
      <xdr:rowOff>142875</xdr:rowOff>
    </xdr:from>
    <xdr:to>
      <xdr:col>1</xdr:col>
      <xdr:colOff>1362075</xdr:colOff>
      <xdr:row>6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4292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</xdr:row>
      <xdr:rowOff>142875</xdr:rowOff>
    </xdr:from>
    <xdr:to>
      <xdr:col>1</xdr:col>
      <xdr:colOff>1362075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4292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"/>
  <sheetViews>
    <sheetView defaultGridColor="0" colorId="22" workbookViewId="0" topLeftCell="H7">
      <selection activeCell="J8" sqref="J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5546875" style="0" customWidth="1"/>
    <col min="5" max="5" width="16.4453125" style="0" customWidth="1"/>
    <col min="6" max="6" width="2.6640625" style="0" customWidth="1"/>
    <col min="7" max="7" width="16.3359375" style="0" customWidth="1"/>
    <col min="8" max="8" width="15.5546875" style="0" customWidth="1"/>
    <col min="9" max="9" width="1.77734375" style="0" customWidth="1"/>
    <col min="10" max="10" width="1.33203125" style="0" customWidth="1"/>
    <col min="11" max="11" width="16.21484375" style="0" customWidth="1"/>
    <col min="12" max="12" width="3.4453125" style="0" customWidth="1"/>
    <col min="13" max="13" width="17.10546875" style="0" customWidth="1"/>
    <col min="14" max="14" width="17.6640625" style="0" customWidth="1"/>
    <col min="15" max="15" width="5.4453125" style="0" customWidth="1"/>
  </cols>
  <sheetData>
    <row r="1" ht="33">
      <c r="A1" s="19"/>
    </row>
    <row r="3" spans="2:14" ht="19.5" customHeight="1">
      <c r="B3" s="119" t="s">
        <v>18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14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</row>
    <row r="5" spans="2:14" ht="19.5" customHeight="1">
      <c r="B5" s="119" t="s">
        <v>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2:14" ht="19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ht="19.5" customHeight="1">
      <c r="B7" s="119" t="s">
        <v>34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2:14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8" customHeight="1" thickTop="1">
      <c r="B9" s="20"/>
      <c r="C9" s="21"/>
      <c r="D9" s="124" t="s">
        <v>1</v>
      </c>
      <c r="E9" s="125"/>
      <c r="F9" s="122" t="s">
        <v>25</v>
      </c>
      <c r="G9" s="123"/>
      <c r="H9" s="100" t="s">
        <v>1</v>
      </c>
      <c r="I9" s="100"/>
      <c r="J9" s="94"/>
      <c r="K9" s="60" t="s">
        <v>8</v>
      </c>
      <c r="L9" s="23"/>
      <c r="M9" s="60" t="s">
        <v>3</v>
      </c>
      <c r="N9" s="74"/>
    </row>
    <row r="10" spans="2:14" ht="18" customHeight="1">
      <c r="B10" s="71" t="s">
        <v>4</v>
      </c>
      <c r="C10" s="72" t="s">
        <v>5</v>
      </c>
      <c r="D10" s="115" t="s">
        <v>7</v>
      </c>
      <c r="E10" s="116"/>
      <c r="F10" s="120" t="s">
        <v>6</v>
      </c>
      <c r="G10" s="121"/>
      <c r="H10" s="101" t="s">
        <v>7</v>
      </c>
      <c r="I10" s="101"/>
      <c r="J10" s="95"/>
      <c r="K10" s="57" t="s">
        <v>6</v>
      </c>
      <c r="L10" s="25"/>
      <c r="M10" s="57" t="s">
        <v>9</v>
      </c>
      <c r="N10" s="61" t="s">
        <v>10</v>
      </c>
    </row>
    <row r="11" spans="2:14" ht="18" customHeight="1">
      <c r="B11" s="26"/>
      <c r="C11" s="73">
        <v>38352</v>
      </c>
      <c r="D11" s="115" t="s">
        <v>12</v>
      </c>
      <c r="E11" s="116"/>
      <c r="F11" s="120">
        <v>2005</v>
      </c>
      <c r="G11" s="121"/>
      <c r="H11" s="112" t="s">
        <v>22</v>
      </c>
      <c r="I11" s="101"/>
      <c r="J11" s="96"/>
      <c r="K11" s="57" t="s">
        <v>9</v>
      </c>
      <c r="L11" s="120" t="s">
        <v>35</v>
      </c>
      <c r="M11" s="121"/>
      <c r="N11" s="61" t="s">
        <v>11</v>
      </c>
    </row>
    <row r="12" spans="2:14" ht="18" customHeight="1" thickBot="1">
      <c r="B12" s="27"/>
      <c r="C12" s="28"/>
      <c r="D12" s="117" t="s">
        <v>30</v>
      </c>
      <c r="E12" s="118"/>
      <c r="F12" s="29"/>
      <c r="G12" s="30"/>
      <c r="H12" s="97" t="s">
        <v>0</v>
      </c>
      <c r="I12" s="102"/>
      <c r="J12" s="97"/>
      <c r="K12" s="59" t="s">
        <v>0</v>
      </c>
      <c r="L12" s="31"/>
      <c r="M12" s="59">
        <v>2005</v>
      </c>
      <c r="N12" s="75"/>
    </row>
    <row r="13" spans="2:14" ht="18" customHeight="1" thickTop="1">
      <c r="B13" s="33"/>
      <c r="C13" s="3"/>
      <c r="D13" s="110"/>
      <c r="E13" s="4"/>
      <c r="F13" s="15"/>
      <c r="G13" s="4"/>
      <c r="H13" s="108"/>
      <c r="I13" s="103"/>
      <c r="J13" s="5"/>
      <c r="K13" s="4"/>
      <c r="L13" s="5"/>
      <c r="M13" s="4"/>
      <c r="N13" s="16"/>
    </row>
    <row r="14" spans="2:14" ht="18" customHeight="1">
      <c r="B14" s="33"/>
      <c r="C14" s="3"/>
      <c r="D14" s="5"/>
      <c r="E14" s="4"/>
      <c r="F14" s="15"/>
      <c r="G14" s="4"/>
      <c r="H14" s="15"/>
      <c r="I14" s="15"/>
      <c r="J14" s="5"/>
      <c r="K14" s="91"/>
      <c r="L14" s="5"/>
      <c r="M14" s="4"/>
      <c r="N14" s="34"/>
    </row>
    <row r="15" spans="2:14" ht="18.75" customHeight="1">
      <c r="B15" s="76" t="s">
        <v>13</v>
      </c>
      <c r="C15" s="77">
        <f>2339073.08</f>
        <v>2339073.08</v>
      </c>
      <c r="D15" s="111" t="s">
        <v>14</v>
      </c>
      <c r="E15" s="65">
        <f>-1193.01-7000</f>
        <v>-8193.01</v>
      </c>
      <c r="F15" s="66"/>
      <c r="G15" s="65">
        <v>2830036.45</v>
      </c>
      <c r="H15" s="66">
        <v>18514.55</v>
      </c>
      <c r="I15" s="66"/>
      <c r="J15" s="98" t="s">
        <v>0</v>
      </c>
      <c r="K15" s="92">
        <f>+C15+E15+G15+H15</f>
        <v>5179431.07</v>
      </c>
      <c r="L15" s="78" t="s">
        <v>0</v>
      </c>
      <c r="M15" s="65">
        <v>3938540.62</v>
      </c>
      <c r="N15" s="63">
        <f>K15-M15</f>
        <v>1240890.4500000002</v>
      </c>
    </row>
    <row r="16" spans="2:14" ht="18" customHeight="1">
      <c r="B16" s="33"/>
      <c r="C16" s="6"/>
      <c r="D16" s="9"/>
      <c r="E16" s="8"/>
      <c r="F16" s="17"/>
      <c r="G16" s="8"/>
      <c r="H16" s="17"/>
      <c r="I16" s="17"/>
      <c r="J16" s="9"/>
      <c r="K16" s="93"/>
      <c r="L16" s="36"/>
      <c r="M16" s="8"/>
      <c r="N16" s="35"/>
    </row>
    <row r="17" spans="2:14" ht="18" customHeight="1">
      <c r="B17" s="114" t="s">
        <v>31</v>
      </c>
      <c r="C17" s="77">
        <v>5357553.14</v>
      </c>
      <c r="D17" s="98"/>
      <c r="E17" s="65">
        <v>0</v>
      </c>
      <c r="F17" s="17"/>
      <c r="G17" s="65">
        <v>2481673</v>
      </c>
      <c r="H17" s="66">
        <v>2230418</v>
      </c>
      <c r="I17" s="66"/>
      <c r="J17" s="98" t="s">
        <v>0</v>
      </c>
      <c r="K17" s="92">
        <f>SUM(C17:J17)</f>
        <v>10069644.14</v>
      </c>
      <c r="L17" s="37"/>
      <c r="M17" s="65">
        <f>5441067.45+369882.15</f>
        <v>5810949.600000001</v>
      </c>
      <c r="N17" s="63">
        <f>K17-M17</f>
        <v>4258694.54</v>
      </c>
    </row>
    <row r="18" spans="2:14" ht="18" customHeight="1">
      <c r="B18" s="33" t="s">
        <v>32</v>
      </c>
      <c r="C18" s="6"/>
      <c r="D18" s="9"/>
      <c r="E18" s="8"/>
      <c r="F18" s="17"/>
      <c r="G18" s="8"/>
      <c r="H18" s="17"/>
      <c r="I18" s="17"/>
      <c r="J18" s="9"/>
      <c r="K18" s="93"/>
      <c r="L18" s="36"/>
      <c r="M18" s="8"/>
      <c r="N18" s="35"/>
    </row>
    <row r="19" spans="2:14" ht="18" customHeight="1">
      <c r="B19" s="33"/>
      <c r="C19" s="6"/>
      <c r="D19" s="9"/>
      <c r="E19" s="8"/>
      <c r="F19" s="17"/>
      <c r="G19" s="8"/>
      <c r="H19" s="17"/>
      <c r="I19" s="17"/>
      <c r="J19" s="9"/>
      <c r="K19" s="93"/>
      <c r="L19" s="36"/>
      <c r="M19" s="8"/>
      <c r="N19" s="35"/>
    </row>
    <row r="20" spans="2:14" ht="18.75" customHeight="1">
      <c r="B20" s="33" t="s">
        <v>27</v>
      </c>
      <c r="C20" s="77">
        <v>21704871.46</v>
      </c>
      <c r="D20" s="98"/>
      <c r="E20" s="65">
        <v>0</v>
      </c>
      <c r="F20" s="17"/>
      <c r="G20" s="65">
        <v>18324871.73</v>
      </c>
      <c r="H20" s="66">
        <v>7419976.06</v>
      </c>
      <c r="I20" s="66"/>
      <c r="J20" s="98" t="s">
        <v>0</v>
      </c>
      <c r="K20" s="92">
        <f>SUM(C20:J20)</f>
        <v>47449719.25</v>
      </c>
      <c r="L20" s="37"/>
      <c r="M20" s="65">
        <v>31007696.98</v>
      </c>
      <c r="N20" s="63">
        <f>K20-M20</f>
        <v>16442022.27</v>
      </c>
    </row>
    <row r="21" spans="2:14" ht="18" customHeight="1">
      <c r="B21" s="33" t="s">
        <v>26</v>
      </c>
      <c r="C21" s="6"/>
      <c r="D21" s="9"/>
      <c r="E21" s="8"/>
      <c r="F21" s="17"/>
      <c r="G21" s="8"/>
      <c r="H21" s="17"/>
      <c r="I21" s="17"/>
      <c r="J21" s="9"/>
      <c r="K21" s="93"/>
      <c r="L21" s="9"/>
      <c r="M21" s="8"/>
      <c r="N21" s="35"/>
    </row>
    <row r="22" spans="2:14" ht="18" customHeight="1">
      <c r="B22" s="33"/>
      <c r="C22" s="6"/>
      <c r="D22" s="9"/>
      <c r="E22" s="8"/>
      <c r="F22" s="17"/>
      <c r="G22" s="8"/>
      <c r="H22" s="17"/>
      <c r="I22" s="17"/>
      <c r="J22" s="9"/>
      <c r="K22" s="93"/>
      <c r="L22" s="9"/>
      <c r="M22" s="8"/>
      <c r="N22" s="35"/>
    </row>
    <row r="23" spans="2:14" ht="18" customHeight="1">
      <c r="B23" s="33"/>
      <c r="C23" s="6"/>
      <c r="D23" s="9"/>
      <c r="E23" s="8"/>
      <c r="F23" s="17"/>
      <c r="G23" s="8"/>
      <c r="H23" s="17"/>
      <c r="I23" s="17"/>
      <c r="J23" s="9"/>
      <c r="K23" s="93"/>
      <c r="L23" s="9"/>
      <c r="M23" s="8"/>
      <c r="N23" s="35"/>
    </row>
    <row r="24" spans="2:14" ht="18" customHeight="1">
      <c r="B24" s="33"/>
      <c r="C24" s="6"/>
      <c r="D24" s="9"/>
      <c r="E24" s="8"/>
      <c r="F24" s="17"/>
      <c r="G24" s="8"/>
      <c r="H24" s="17"/>
      <c r="I24" s="17"/>
      <c r="J24" s="9"/>
      <c r="K24" s="93"/>
      <c r="L24" s="9"/>
      <c r="M24" s="8"/>
      <c r="N24" s="35"/>
    </row>
    <row r="25" spans="2:14" ht="18" customHeight="1" thickBot="1">
      <c r="B25" s="33"/>
      <c r="C25" s="6"/>
      <c r="D25" s="9"/>
      <c r="E25" s="8"/>
      <c r="F25" s="17"/>
      <c r="G25" s="8"/>
      <c r="H25" s="17"/>
      <c r="I25" s="17"/>
      <c r="J25" s="9"/>
      <c r="K25" s="93"/>
      <c r="L25" s="9"/>
      <c r="M25" s="8"/>
      <c r="N25" s="35"/>
    </row>
    <row r="26" spans="2:14" ht="19.5" customHeight="1" thickBot="1" thickTop="1">
      <c r="B26" s="79" t="s">
        <v>16</v>
      </c>
      <c r="C26" s="80">
        <f>SUM(C13:C25)</f>
        <v>29401497.68</v>
      </c>
      <c r="D26" s="83"/>
      <c r="E26" s="82">
        <f>SUM(E13:E25)</f>
        <v>-8193.01</v>
      </c>
      <c r="F26" s="81"/>
      <c r="G26" s="82">
        <f>SUM(G13:G25)</f>
        <v>23636581.18</v>
      </c>
      <c r="H26" s="81">
        <f>SUM(H14:H25)</f>
        <v>9668908.61</v>
      </c>
      <c r="I26" s="81"/>
      <c r="J26" s="83">
        <f>SUM(J13:J25)</f>
        <v>0</v>
      </c>
      <c r="K26" s="82">
        <f>SUM(K13:K25)</f>
        <v>62698794.46</v>
      </c>
      <c r="L26" s="83"/>
      <c r="M26" s="82">
        <f>SUM(M13:M25)</f>
        <v>40757187.2</v>
      </c>
      <c r="N26" s="84">
        <f>SUM(N13:N25)</f>
        <v>21941607.259999998</v>
      </c>
    </row>
    <row r="27" spans="2:14" ht="15" customHeight="1" thickTop="1"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15" customHeight="1">
      <c r="B28" s="10" t="s">
        <v>29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5" ht="15" customHeight="1"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2:15" ht="15" customHeight="1">
      <c r="B30" s="10"/>
      <c r="C30" s="11"/>
      <c r="D30" s="11"/>
      <c r="E30" s="11"/>
      <c r="F30" s="11"/>
      <c r="G30" s="113">
        <f>+G26+H26</f>
        <v>33305489.79</v>
      </c>
      <c r="H30" s="11"/>
      <c r="I30" s="11"/>
      <c r="J30" s="11"/>
      <c r="K30" s="11"/>
      <c r="L30" s="11"/>
      <c r="M30" s="11"/>
      <c r="N30" s="11"/>
      <c r="O30" s="12"/>
    </row>
    <row r="31" spans="2:15" ht="1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3:15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2:14" ht="15.75"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21" customHeight="1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2:14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2:14" ht="21" customHeight="1"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2:14" ht="21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2:14" ht="21.75" customHeight="1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</sheetData>
  <mergeCells count="14">
    <mergeCell ref="B3:N3"/>
    <mergeCell ref="B5:N5"/>
    <mergeCell ref="B7:N7"/>
    <mergeCell ref="B35:N35"/>
    <mergeCell ref="L11:M11"/>
    <mergeCell ref="F9:G9"/>
    <mergeCell ref="F10:G10"/>
    <mergeCell ref="F11:G11"/>
    <mergeCell ref="D9:E9"/>
    <mergeCell ref="D10:E10"/>
    <mergeCell ref="D11:E11"/>
    <mergeCell ref="D12:E12"/>
    <mergeCell ref="B39:N39"/>
    <mergeCell ref="B37:N37"/>
  </mergeCells>
  <printOptions horizontalCentered="1"/>
  <pageMargins left="0" right="0" top="1.299212598425197" bottom="0.5118110236220472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27"/>
  <sheetViews>
    <sheetView defaultGridColor="0" colorId="22" workbookViewId="0" topLeftCell="A6">
      <selection activeCell="C18" sqref="C1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5.75"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21" customHeight="1">
      <c r="B3" s="119" t="s">
        <v>18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119" t="s">
        <v>24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2:13" ht="21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3" ht="21.75" customHeight="1">
      <c r="B7" s="119" t="s">
        <v>33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42"/>
      <c r="C9" s="22"/>
      <c r="D9" s="46"/>
      <c r="E9" s="22"/>
      <c r="F9" s="46"/>
      <c r="G9" s="104"/>
      <c r="H9" s="104"/>
      <c r="I9" s="99"/>
      <c r="J9" s="60" t="s">
        <v>8</v>
      </c>
      <c r="K9" s="23"/>
      <c r="L9" s="60" t="s">
        <v>3</v>
      </c>
      <c r="M9" s="24"/>
    </row>
    <row r="10" spans="2:13" ht="15.75">
      <c r="B10" s="126" t="s">
        <v>4</v>
      </c>
      <c r="C10" s="121"/>
      <c r="D10" s="25"/>
      <c r="E10" s="57" t="s">
        <v>5</v>
      </c>
      <c r="F10" s="25"/>
      <c r="G10" s="105" t="s">
        <v>6</v>
      </c>
      <c r="H10" s="105"/>
      <c r="I10" s="90"/>
      <c r="J10" s="57" t="s">
        <v>6</v>
      </c>
      <c r="K10" s="25"/>
      <c r="L10" s="57" t="s">
        <v>9</v>
      </c>
      <c r="M10" s="61" t="s">
        <v>10</v>
      </c>
    </row>
    <row r="11" spans="2:13" ht="15.75">
      <c r="B11" s="43"/>
      <c r="C11" s="45"/>
      <c r="D11" s="25"/>
      <c r="E11" s="58">
        <v>38352</v>
      </c>
      <c r="F11" s="25"/>
      <c r="G11" s="105">
        <v>2005</v>
      </c>
      <c r="H11" s="105"/>
      <c r="I11" s="90"/>
      <c r="J11" s="57" t="s">
        <v>9</v>
      </c>
      <c r="K11" s="120" t="s">
        <v>35</v>
      </c>
      <c r="L11" s="121"/>
      <c r="M11" s="61" t="s">
        <v>11</v>
      </c>
    </row>
    <row r="12" spans="2:13" ht="16.5" thickBot="1">
      <c r="B12" s="44"/>
      <c r="C12" s="30"/>
      <c r="D12" s="47"/>
      <c r="E12" s="30"/>
      <c r="F12" s="47"/>
      <c r="G12" s="29"/>
      <c r="H12" s="29"/>
      <c r="I12" s="47"/>
      <c r="J12" s="59" t="s">
        <v>0</v>
      </c>
      <c r="K12" s="31"/>
      <c r="L12" s="59">
        <v>2005</v>
      </c>
      <c r="M12" s="32"/>
    </row>
    <row r="13" spans="2:13" ht="15.75" thickTop="1">
      <c r="B13" s="54"/>
      <c r="C13" s="52"/>
      <c r="D13" s="48"/>
      <c r="E13" s="50"/>
      <c r="F13" s="48"/>
      <c r="G13" s="103"/>
      <c r="H13" s="103"/>
      <c r="I13" s="48"/>
      <c r="J13" s="50"/>
      <c r="K13" s="48"/>
      <c r="L13" s="52"/>
      <c r="M13" s="41"/>
    </row>
    <row r="14" spans="2:13" ht="18">
      <c r="B14" s="76" t="s">
        <v>20</v>
      </c>
      <c r="C14" s="8"/>
      <c r="D14" s="49"/>
      <c r="E14" s="65">
        <v>1384360.89</v>
      </c>
      <c r="F14" s="62"/>
      <c r="G14" s="66">
        <f>28563907.55+2109213.58</f>
        <v>30673121.130000003</v>
      </c>
      <c r="H14" s="66"/>
      <c r="I14" s="98"/>
      <c r="J14" s="92">
        <f>SUM(E14:G14)</f>
        <v>32057482.020000003</v>
      </c>
      <c r="K14" s="62"/>
      <c r="L14" s="65">
        <v>24936354.71</v>
      </c>
      <c r="M14" s="63">
        <f>+J14-L14</f>
        <v>7121127.310000002</v>
      </c>
    </row>
    <row r="15" spans="2:13" ht="15">
      <c r="B15" s="70" t="s">
        <v>21</v>
      </c>
      <c r="C15" s="51"/>
      <c r="D15" s="49"/>
      <c r="E15" s="51"/>
      <c r="F15" s="49"/>
      <c r="G15" s="106"/>
      <c r="H15" s="106"/>
      <c r="I15" s="49"/>
      <c r="J15" s="51"/>
      <c r="K15" s="49"/>
      <c r="L15" s="51"/>
      <c r="M15" s="18"/>
    </row>
    <row r="16" spans="2:13" ht="15">
      <c r="B16" s="70" t="s">
        <v>23</v>
      </c>
      <c r="C16" s="51"/>
      <c r="D16" s="49"/>
      <c r="E16" s="51"/>
      <c r="F16" s="49"/>
      <c r="G16" s="106"/>
      <c r="H16" s="106"/>
      <c r="I16" s="49"/>
      <c r="J16" s="51"/>
      <c r="K16" s="49"/>
      <c r="L16" s="51"/>
      <c r="M16" s="18"/>
    </row>
    <row r="17" spans="2:13" ht="15">
      <c r="B17" s="70" t="s">
        <v>28</v>
      </c>
      <c r="C17" s="51"/>
      <c r="D17" s="49"/>
      <c r="E17" s="51"/>
      <c r="F17" s="49"/>
      <c r="G17" s="106"/>
      <c r="H17" s="106"/>
      <c r="I17" s="49"/>
      <c r="J17" s="51"/>
      <c r="K17" s="49"/>
      <c r="L17" s="51"/>
      <c r="M17" s="39"/>
    </row>
    <row r="18" spans="2:13" ht="15">
      <c r="B18" s="54"/>
      <c r="C18" s="51"/>
      <c r="D18" s="49"/>
      <c r="E18" s="51"/>
      <c r="F18" s="49"/>
      <c r="G18" s="106"/>
      <c r="H18" s="106"/>
      <c r="I18" s="49"/>
      <c r="J18" s="51"/>
      <c r="K18" s="49"/>
      <c r="L18" s="51"/>
      <c r="M18" s="39"/>
    </row>
    <row r="19" spans="2:13" ht="18">
      <c r="B19" s="64" t="s">
        <v>15</v>
      </c>
      <c r="C19" s="65"/>
      <c r="D19" s="66"/>
      <c r="E19" s="65">
        <v>0</v>
      </c>
      <c r="F19" s="66"/>
      <c r="G19" s="66">
        <v>0</v>
      </c>
      <c r="H19" s="66"/>
      <c r="I19" s="98"/>
      <c r="J19" s="92">
        <f>SUM(E19:G19)</f>
        <v>0</v>
      </c>
      <c r="K19" s="67"/>
      <c r="L19" s="65">
        <v>0</v>
      </c>
      <c r="M19" s="68">
        <f>+J19-L19</f>
        <v>0</v>
      </c>
    </row>
    <row r="20" spans="2:13" ht="16.5">
      <c r="B20" s="56"/>
      <c r="C20" s="51"/>
      <c r="D20" s="49"/>
      <c r="E20" s="51"/>
      <c r="F20" s="49"/>
      <c r="G20" s="106"/>
      <c r="H20" s="106"/>
      <c r="I20" s="49"/>
      <c r="J20" s="51"/>
      <c r="K20" s="49"/>
      <c r="L20" s="51"/>
      <c r="M20" s="39"/>
    </row>
    <row r="21" spans="2:13" ht="15">
      <c r="B21" s="55"/>
      <c r="C21" s="51"/>
      <c r="D21" s="49"/>
      <c r="E21" s="51"/>
      <c r="F21" s="49"/>
      <c r="G21" s="106"/>
      <c r="H21" s="106"/>
      <c r="I21" s="49"/>
      <c r="J21" s="51"/>
      <c r="K21" s="49"/>
      <c r="L21" s="51"/>
      <c r="M21" s="39"/>
    </row>
    <row r="22" spans="2:13" ht="18">
      <c r="B22" s="64" t="s">
        <v>17</v>
      </c>
      <c r="C22" s="69"/>
      <c r="D22" s="62"/>
      <c r="E22" s="65">
        <v>579110.81</v>
      </c>
      <c r="F22" s="62"/>
      <c r="G22" s="66">
        <v>0</v>
      </c>
      <c r="H22" s="66"/>
      <c r="I22" s="98"/>
      <c r="J22" s="92">
        <f>SUM(E22:G22)</f>
        <v>579110.81</v>
      </c>
      <c r="K22" s="62"/>
      <c r="L22" s="65">
        <v>137322.78</v>
      </c>
      <c r="M22" s="68">
        <f>+J22-L22</f>
        <v>441788.03</v>
      </c>
    </row>
    <row r="23" spans="2:13" ht="15">
      <c r="B23" s="70" t="s">
        <v>19</v>
      </c>
      <c r="C23" s="51"/>
      <c r="D23" s="49"/>
      <c r="E23" s="51"/>
      <c r="F23" s="49"/>
      <c r="G23" s="106" t="s">
        <v>0</v>
      </c>
      <c r="H23" s="106"/>
      <c r="I23" s="49"/>
      <c r="J23" s="51"/>
      <c r="K23" s="49"/>
      <c r="L23" s="51"/>
      <c r="M23" s="39"/>
    </row>
    <row r="24" spans="2:13" ht="15">
      <c r="B24" s="109" t="s">
        <v>0</v>
      </c>
      <c r="C24" s="51"/>
      <c r="D24" s="49"/>
      <c r="E24" s="51"/>
      <c r="F24" s="49"/>
      <c r="G24" s="106"/>
      <c r="H24" s="106"/>
      <c r="I24" s="49"/>
      <c r="J24" s="51"/>
      <c r="K24" s="49"/>
      <c r="L24" s="51"/>
      <c r="M24" s="39"/>
    </row>
    <row r="25" spans="2:13" ht="15.75">
      <c r="B25" s="70" t="s">
        <v>0</v>
      </c>
      <c r="C25" s="8"/>
      <c r="D25" s="17"/>
      <c r="E25" s="8"/>
      <c r="F25" s="17"/>
      <c r="G25" s="17"/>
      <c r="H25" s="17"/>
      <c r="I25" s="9"/>
      <c r="J25" s="93"/>
      <c r="K25" s="36"/>
      <c r="L25" s="8"/>
      <c r="M25" s="38"/>
    </row>
    <row r="26" spans="2:13" ht="15.75" thickBot="1">
      <c r="B26" s="54"/>
      <c r="C26" s="51"/>
      <c r="D26" s="49"/>
      <c r="E26" s="51"/>
      <c r="F26" s="49"/>
      <c r="G26" s="106"/>
      <c r="H26" s="106"/>
      <c r="I26" s="49"/>
      <c r="J26" s="51"/>
      <c r="K26" s="49"/>
      <c r="L26" s="53"/>
      <c r="M26" s="40"/>
    </row>
    <row r="27" spans="2:13" ht="19.5" customHeight="1" thickBot="1" thickTop="1">
      <c r="B27" s="85" t="s">
        <v>16</v>
      </c>
      <c r="C27" s="86"/>
      <c r="D27" s="87"/>
      <c r="E27" s="86">
        <f>SUM(E13:E26)</f>
        <v>1963471.7</v>
      </c>
      <c r="F27" s="87"/>
      <c r="G27" s="107">
        <f>SUM(G13:G26)</f>
        <v>30673121.130000003</v>
      </c>
      <c r="H27" s="107"/>
      <c r="I27" s="87"/>
      <c r="J27" s="86">
        <f>SUM(J13:J26)</f>
        <v>32636592.830000002</v>
      </c>
      <c r="K27" s="87"/>
      <c r="L27" s="86">
        <f>SUM(L13:L26)</f>
        <v>25073677.490000002</v>
      </c>
      <c r="M27" s="88">
        <f>SUM(M13:M26)</f>
        <v>7562915.340000003</v>
      </c>
    </row>
    <row r="28" ht="15.75" thickTop="1"/>
  </sheetData>
  <mergeCells count="5">
    <mergeCell ref="B3:M3"/>
    <mergeCell ref="K11:L11"/>
    <mergeCell ref="B10:C10"/>
    <mergeCell ref="B7:M7"/>
    <mergeCell ref="B5:M5"/>
  </mergeCells>
  <printOptions horizontalCentered="1"/>
  <pageMargins left="0.75" right="0.75" top="1.299212598425197" bottom="0.5118110236220472" header="0" footer="0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M27"/>
  <sheetViews>
    <sheetView tabSelected="1" defaultGridColor="0" zoomScale="75" zoomScaleNormal="75" colorId="22" workbookViewId="0" topLeftCell="A1">
      <selection activeCell="A30" sqref="A30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5.75"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21" customHeight="1">
      <c r="B3" s="119" t="s">
        <v>18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119" t="s">
        <v>24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2:13" ht="21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3" ht="21.75" customHeight="1">
      <c r="B7" s="119" t="s">
        <v>36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42"/>
      <c r="C9" s="22"/>
      <c r="D9" s="46"/>
      <c r="E9" s="22"/>
      <c r="F9" s="46"/>
      <c r="G9" s="104"/>
      <c r="H9" s="104"/>
      <c r="I9" s="99"/>
      <c r="J9" s="60" t="s">
        <v>8</v>
      </c>
      <c r="K9" s="23"/>
      <c r="L9" s="60" t="s">
        <v>3</v>
      </c>
      <c r="M9" s="24"/>
    </row>
    <row r="10" spans="2:13" ht="15.75">
      <c r="B10" s="126" t="s">
        <v>4</v>
      </c>
      <c r="C10" s="121"/>
      <c r="D10" s="25"/>
      <c r="E10" s="57" t="s">
        <v>5</v>
      </c>
      <c r="F10" s="25"/>
      <c r="G10" s="105" t="s">
        <v>6</v>
      </c>
      <c r="H10" s="105"/>
      <c r="I10" s="90"/>
      <c r="J10" s="57" t="s">
        <v>6</v>
      </c>
      <c r="K10" s="25"/>
      <c r="L10" s="57" t="s">
        <v>9</v>
      </c>
      <c r="M10" s="61" t="s">
        <v>10</v>
      </c>
    </row>
    <row r="11" spans="2:13" ht="15.75">
      <c r="B11" s="43"/>
      <c r="C11" s="45"/>
      <c r="D11" s="25"/>
      <c r="E11" s="58">
        <v>38717</v>
      </c>
      <c r="F11" s="25"/>
      <c r="G11" s="105">
        <v>2006</v>
      </c>
      <c r="H11" s="105"/>
      <c r="I11" s="90"/>
      <c r="J11" s="57" t="s">
        <v>9</v>
      </c>
      <c r="K11" s="120" t="s">
        <v>35</v>
      </c>
      <c r="L11" s="121"/>
      <c r="M11" s="61" t="s">
        <v>11</v>
      </c>
    </row>
    <row r="12" spans="2:13" ht="16.5" thickBot="1">
      <c r="B12" s="44"/>
      <c r="C12" s="30"/>
      <c r="D12" s="47"/>
      <c r="E12" s="30"/>
      <c r="F12" s="47"/>
      <c r="G12" s="29"/>
      <c r="H12" s="29"/>
      <c r="I12" s="47"/>
      <c r="J12" s="59" t="s">
        <v>0</v>
      </c>
      <c r="K12" s="31"/>
      <c r="L12" s="59">
        <v>2006</v>
      </c>
      <c r="M12" s="32"/>
    </row>
    <row r="13" spans="2:13" ht="15.75" thickTop="1">
      <c r="B13" s="54"/>
      <c r="C13" s="52"/>
      <c r="D13" s="48"/>
      <c r="E13" s="50"/>
      <c r="F13" s="48"/>
      <c r="G13" s="103"/>
      <c r="H13" s="103"/>
      <c r="I13" s="48"/>
      <c r="J13" s="50"/>
      <c r="K13" s="48"/>
      <c r="L13" s="52"/>
      <c r="M13" s="41"/>
    </row>
    <row r="14" spans="2:13" ht="18">
      <c r="B14" s="64"/>
      <c r="C14" s="8"/>
      <c r="D14" s="49"/>
      <c r="E14" s="65"/>
      <c r="F14" s="62"/>
      <c r="G14" s="66"/>
      <c r="H14" s="66"/>
      <c r="I14" s="98"/>
      <c r="J14" s="92"/>
      <c r="K14" s="62"/>
      <c r="L14" s="65"/>
      <c r="M14" s="63"/>
    </row>
    <row r="15" spans="2:13" ht="15">
      <c r="B15" s="70"/>
      <c r="C15" s="51"/>
      <c r="D15" s="49"/>
      <c r="E15" s="51"/>
      <c r="F15" s="49"/>
      <c r="G15" s="106"/>
      <c r="H15" s="106"/>
      <c r="I15" s="49"/>
      <c r="J15" s="51"/>
      <c r="K15" s="49"/>
      <c r="L15" s="51"/>
      <c r="M15" s="18"/>
    </row>
    <row r="16" spans="2:13" ht="18">
      <c r="B16" s="76" t="s">
        <v>20</v>
      </c>
      <c r="C16" s="8"/>
      <c r="D16" s="49"/>
      <c r="E16" s="65">
        <v>7984439.42</v>
      </c>
      <c r="F16" s="62"/>
      <c r="G16" s="66">
        <v>1811257.29</v>
      </c>
      <c r="H16" s="66"/>
      <c r="I16" s="98"/>
      <c r="J16" s="92">
        <f>SUM(E16:G16)</f>
        <v>9795696.71</v>
      </c>
      <c r="K16" s="62"/>
      <c r="L16" s="65">
        <v>7692904.25</v>
      </c>
      <c r="M16" s="63">
        <f>+J16-L16</f>
        <v>2102792.460000001</v>
      </c>
    </row>
    <row r="17" spans="2:13" ht="15">
      <c r="B17" s="70"/>
      <c r="C17" s="51"/>
      <c r="D17" s="49"/>
      <c r="E17" s="51"/>
      <c r="F17" s="49"/>
      <c r="G17" s="106"/>
      <c r="H17" s="106"/>
      <c r="I17" s="49"/>
      <c r="J17" s="51"/>
      <c r="K17" s="49"/>
      <c r="L17" s="51"/>
      <c r="M17" s="39"/>
    </row>
    <row r="18" spans="2:13" ht="15">
      <c r="B18" s="54"/>
      <c r="C18" s="51"/>
      <c r="D18" s="49"/>
      <c r="E18" s="51"/>
      <c r="F18" s="49"/>
      <c r="G18" s="106"/>
      <c r="H18" s="106"/>
      <c r="I18" s="49"/>
      <c r="J18" s="51"/>
      <c r="K18" s="49"/>
      <c r="L18" s="51"/>
      <c r="M18" s="39"/>
    </row>
    <row r="19" spans="2:13" ht="18">
      <c r="B19" s="64"/>
      <c r="C19" s="65"/>
      <c r="D19" s="66"/>
      <c r="E19" s="65"/>
      <c r="F19" s="66"/>
      <c r="G19" s="66"/>
      <c r="H19" s="66"/>
      <c r="I19" s="98"/>
      <c r="J19" s="92"/>
      <c r="K19" s="67"/>
      <c r="L19" s="65"/>
      <c r="M19" s="68"/>
    </row>
    <row r="20" spans="2:13" ht="16.5">
      <c r="B20" s="56"/>
      <c r="C20" s="51"/>
      <c r="D20" s="49"/>
      <c r="E20" s="51"/>
      <c r="F20" s="49"/>
      <c r="G20" s="106"/>
      <c r="H20" s="106"/>
      <c r="I20" s="49"/>
      <c r="J20" s="51"/>
      <c r="K20" s="49"/>
      <c r="L20" s="51"/>
      <c r="M20" s="39"/>
    </row>
    <row r="21" spans="2:13" ht="15">
      <c r="B21" s="55"/>
      <c r="C21" s="51"/>
      <c r="D21" s="49"/>
      <c r="E21" s="51"/>
      <c r="F21" s="49"/>
      <c r="G21" s="106"/>
      <c r="H21" s="106"/>
      <c r="I21" s="49"/>
      <c r="J21" s="51"/>
      <c r="K21" s="49"/>
      <c r="L21" s="51"/>
      <c r="M21" s="39"/>
    </row>
    <row r="22" spans="2:13" ht="18">
      <c r="B22" s="64" t="s">
        <v>17</v>
      </c>
      <c r="C22" s="69"/>
      <c r="D22" s="62"/>
      <c r="E22" s="65">
        <v>441788.03</v>
      </c>
      <c r="F22" s="62"/>
      <c r="G22" s="66">
        <v>0</v>
      </c>
      <c r="H22" s="66"/>
      <c r="I22" s="98"/>
      <c r="J22" s="92">
        <f>SUM(E22:G22)</f>
        <v>441788.03</v>
      </c>
      <c r="K22" s="62"/>
      <c r="L22" s="65">
        <v>37541.65</v>
      </c>
      <c r="M22" s="68">
        <f>+J22-L22</f>
        <v>404246.38</v>
      </c>
    </row>
    <row r="23" spans="2:13" ht="15">
      <c r="B23" s="70" t="s">
        <v>19</v>
      </c>
      <c r="C23" s="51"/>
      <c r="D23" s="49"/>
      <c r="E23" s="51"/>
      <c r="F23" s="49"/>
      <c r="G23" s="106" t="s">
        <v>0</v>
      </c>
      <c r="H23" s="106"/>
      <c r="I23" s="49"/>
      <c r="J23" s="51"/>
      <c r="K23" s="49"/>
      <c r="L23" s="51"/>
      <c r="M23" s="39"/>
    </row>
    <row r="24" spans="2:13" ht="15">
      <c r="B24" s="109" t="s">
        <v>0</v>
      </c>
      <c r="C24" s="51"/>
      <c r="D24" s="49"/>
      <c r="E24" s="51"/>
      <c r="F24" s="49"/>
      <c r="G24" s="106"/>
      <c r="H24" s="106"/>
      <c r="I24" s="49"/>
      <c r="J24" s="51"/>
      <c r="K24" s="49"/>
      <c r="L24" s="51"/>
      <c r="M24" s="39"/>
    </row>
    <row r="25" spans="2:13" ht="15.75">
      <c r="B25" s="70" t="s">
        <v>0</v>
      </c>
      <c r="C25" s="8"/>
      <c r="D25" s="17"/>
      <c r="E25" s="8"/>
      <c r="F25" s="17"/>
      <c r="G25" s="17"/>
      <c r="H25" s="17"/>
      <c r="I25" s="9"/>
      <c r="J25" s="93"/>
      <c r="K25" s="36"/>
      <c r="L25" s="8"/>
      <c r="M25" s="38"/>
    </row>
    <row r="26" spans="2:13" ht="15.75" thickBot="1">
      <c r="B26" s="54"/>
      <c r="C26" s="51"/>
      <c r="D26" s="49"/>
      <c r="E26" s="51"/>
      <c r="F26" s="49"/>
      <c r="G26" s="106"/>
      <c r="H26" s="106"/>
      <c r="I26" s="49"/>
      <c r="J26" s="51"/>
      <c r="K26" s="49"/>
      <c r="L26" s="53"/>
      <c r="M26" s="40"/>
    </row>
    <row r="27" spans="2:13" ht="19.5" customHeight="1" thickBot="1" thickTop="1">
      <c r="B27" s="85" t="s">
        <v>16</v>
      </c>
      <c r="C27" s="86"/>
      <c r="D27" s="87"/>
      <c r="E27" s="86">
        <f>SUM(E13:E26)</f>
        <v>8426227.45</v>
      </c>
      <c r="F27" s="87"/>
      <c r="G27" s="107">
        <f>SUM(G13:G26)</f>
        <v>1811257.29</v>
      </c>
      <c r="H27" s="107"/>
      <c r="I27" s="87"/>
      <c r="J27" s="86">
        <f>SUM(J13:J26)</f>
        <v>10237484.74</v>
      </c>
      <c r="K27" s="87"/>
      <c r="L27" s="86">
        <f>SUM(L13:L26)</f>
        <v>7730445.9</v>
      </c>
      <c r="M27" s="88">
        <f>SUM(M13:M26)</f>
        <v>2507038.840000001</v>
      </c>
    </row>
    <row r="28" ht="15.75" thickTop="1"/>
  </sheetData>
  <mergeCells count="5">
    <mergeCell ref="B3:M3"/>
    <mergeCell ref="K11:L11"/>
    <mergeCell ref="B10:C10"/>
    <mergeCell ref="B7:M7"/>
    <mergeCell ref="B5:M5"/>
  </mergeCells>
  <printOptions horizontalCentered="1"/>
  <pageMargins left="0" right="0" top="1.299212598425197" bottom="0.51181102362204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Aremi Castillo Saucedo</cp:lastModifiedBy>
  <cp:lastPrinted>2006-09-21T21:38:34Z</cp:lastPrinted>
  <dcterms:created xsi:type="dcterms:W3CDTF">1998-11-05T18:00:09Z</dcterms:created>
  <dcterms:modified xsi:type="dcterms:W3CDTF">2006-09-22T22:41:28Z</dcterms:modified>
  <cp:category/>
  <cp:version/>
  <cp:contentType/>
  <cp:contentStatus/>
</cp:coreProperties>
</file>